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tevemcmillan/Desktop/"/>
    </mc:Choice>
  </mc:AlternateContent>
  <xr:revisionPtr revIDLastSave="0" documentId="8_{7AC7646F-1534-4294-99B7-962C5434D436}" xr6:coauthVersionLast="47" xr6:coauthVersionMax="47" xr10:uidLastSave="{00000000-0000-0000-0000-000000000000}"/>
  <bookViews>
    <workbookView xWindow="0" yWindow="0" windowWidth="28800" windowHeight="18000" tabRatio="695" xr2:uid="{00000000-000D-0000-FFFF-FFFF00000000}"/>
  </bookViews>
  <sheets>
    <sheet name="Tomahawk" sheetId="16" r:id="rId1"/>
  </sheets>
  <definedNames>
    <definedName name="_xlnm.Print_Area" localSheetId="0">Tomahawk!$A$1:$M$24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6" l="1"/>
  <c r="L17" i="16"/>
  <c r="L15" i="16"/>
  <c r="L12" i="16"/>
  <c r="L19" i="16"/>
  <c r="L13" i="16"/>
  <c r="L9" i="16"/>
  <c r="L16" i="16" l="1"/>
  <c r="L14" i="16"/>
  <c r="L20" i="16"/>
  <c r="L18" i="16"/>
  <c r="L8" i="16"/>
  <c r="M12" i="16" s="1"/>
  <c r="L11" i="16"/>
  <c r="H5" i="16"/>
  <c r="I5" i="16" s="1"/>
  <c r="H4" i="16"/>
  <c r="I4" i="16" s="1"/>
  <c r="M10" i="16" l="1"/>
  <c r="M19" i="16"/>
  <c r="M17" i="16"/>
  <c r="M14" i="16"/>
  <c r="M13" i="16"/>
  <c r="M20" i="16"/>
  <c r="M16" i="16"/>
  <c r="M9" i="16"/>
  <c r="M8" i="16"/>
  <c r="M18" i="16"/>
  <c r="M15" i="16"/>
  <c r="J5" i="16"/>
  <c r="K5" i="16" s="1"/>
  <c r="B2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McMillan</author>
  </authors>
  <commentList>
    <comment ref="M11" authorId="0" shapeId="0" xr:uid="{A13F89A4-1FA1-0444-BF6D-D9208D285993}">
      <text>
        <r>
          <rPr>
            <b/>
            <sz val="10"/>
            <color rgb="FF000000"/>
            <rFont val="Tahoma"/>
            <family val="2"/>
          </rPr>
          <t>Hardcoded for tie break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<sst xmlns="http://schemas.openxmlformats.org/spreadsheetml/2006/main" count="74" uniqueCount="54">
  <si>
    <t>67th Tomahawk Regatta - Saturday June 1st - Sunday June 2nd, 2024</t>
  </si>
  <si>
    <t>Scheduled Races</t>
  </si>
  <si>
    <t>Potential T/O's</t>
  </si>
  <si>
    <t>Day</t>
  </si>
  <si>
    <t>Saturday</t>
  </si>
  <si>
    <t>Sunday</t>
  </si>
  <si>
    <t>Final
Score</t>
  </si>
  <si>
    <t>PLACE</t>
  </si>
  <si>
    <t>DNS Points</t>
  </si>
  <si>
    <t>Date</t>
  </si>
  <si>
    <t>Race #</t>
  </si>
  <si>
    <t>Participant Count</t>
  </si>
  <si>
    <t>Boat #</t>
  </si>
  <si>
    <t>Sail #</t>
  </si>
  <si>
    <t>Fleet</t>
  </si>
  <si>
    <t>Skipper</t>
  </si>
  <si>
    <t>Crew</t>
  </si>
  <si>
    <t>Boston Harbor (BH)</t>
  </si>
  <si>
    <t>Stephen Braverman</t>
  </si>
  <si>
    <t>Ben Braverman</t>
  </si>
  <si>
    <t>No Race</t>
  </si>
  <si>
    <t>Mid-Eastern Shore (MES)</t>
  </si>
  <si>
    <t>Matt Rajacich</t>
  </si>
  <si>
    <t>Eric Wagner</t>
  </si>
  <si>
    <t>Lake George (LG)</t>
  </si>
  <si>
    <t>Rick Dhein</t>
  </si>
  <si>
    <t>Clark Dhein</t>
  </si>
  <si>
    <t>Lake Hopatcong (LH)</t>
  </si>
  <si>
    <t>Brian Murphy</t>
  </si>
  <si>
    <t>Kevin Murphy</t>
  </si>
  <si>
    <t>Cooper River (CR)</t>
  </si>
  <si>
    <t>John MacCausland</t>
  </si>
  <si>
    <t>Mike Marccel</t>
  </si>
  <si>
    <t>Rich Burgess Jr</t>
  </si>
  <si>
    <t>Marcos Collado</t>
  </si>
  <si>
    <t>Coral Reef YC</t>
  </si>
  <si>
    <t>Zach Hansman</t>
  </si>
  <si>
    <t>Luke Morton</t>
  </si>
  <si>
    <t>8422x</t>
  </si>
  <si>
    <t>Fred Eagles</t>
  </si>
  <si>
    <t>Olivia Eagles</t>
  </si>
  <si>
    <t>Peter Brzechffa</t>
  </si>
  <si>
    <t>Rick Burgess Sr</t>
  </si>
  <si>
    <t>Ralph Grossmann</t>
  </si>
  <si>
    <t>Matt Grossmann</t>
  </si>
  <si>
    <t>Tom Flinn</t>
  </si>
  <si>
    <t>Jenny Flinn</t>
  </si>
  <si>
    <t>Jack Dunnigan</t>
  </si>
  <si>
    <t>Bill McMahon</t>
  </si>
  <si>
    <t>Frankie Burgess</t>
  </si>
  <si>
    <t>Liam</t>
  </si>
  <si>
    <t>n=</t>
  </si>
  <si>
    <r>
      <rPr>
        <b/>
        <sz val="11"/>
        <rFont val="Calibri"/>
        <family val="2"/>
        <scheme val="minor"/>
      </rPr>
      <t>DNS</t>
    </r>
    <r>
      <rPr>
        <sz val="11"/>
        <rFont val="Calibri"/>
        <family val="2"/>
        <scheme val="minor"/>
      </rPr>
      <t xml:space="preserve"> = all registered boats +1</t>
    </r>
  </si>
  <si>
    <r>
      <rPr>
        <b/>
        <sz val="11"/>
        <rFont val="Calibri"/>
        <family val="2"/>
        <scheme val="minor"/>
      </rPr>
      <t>DNF</t>
    </r>
    <r>
      <rPr>
        <sz val="11"/>
        <rFont val="Calibri"/>
        <family val="2"/>
        <scheme val="minor"/>
      </rPr>
      <t xml:space="preserve"> = all starting boats of that race +1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</si>
</sst>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&quot; DNS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9"/>
      <name val="Arial"/>
      <family val="2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4" fillId="0" borderId="0" xfId="0" quotePrefix="1" applyFont="1"/>
    <xf numFmtId="0" fontId="5" fillId="0" borderId="0" xfId="0" applyFont="1" applyAlignment="1">
      <alignment horizontal="left" vertical="center"/>
    </xf>
    <xf numFmtId="0" fontId="7" fillId="0" borderId="1" xfId="0" applyFont="1" applyBorder="1"/>
    <xf numFmtId="0" fontId="8" fillId="0" borderId="5" xfId="0" applyFont="1" applyBorder="1"/>
    <xf numFmtId="0" fontId="9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8" fillId="0" borderId="8" xfId="1" applyNumberFormat="1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164" fontId="2" fillId="0" borderId="0" xfId="0" applyNumberFormat="1" applyFont="1"/>
    <xf numFmtId="0" fontId="10" fillId="0" borderId="0" xfId="0" applyFont="1" applyAlignment="1">
      <alignment horizontal="right"/>
    </xf>
    <xf numFmtId="1" fontId="12" fillId="2" borderId="0" xfId="1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" fontId="8" fillId="0" borderId="13" xfId="1" quotePrefix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6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1" fillId="0" borderId="18" xfId="0" applyFont="1" applyBorder="1"/>
    <xf numFmtId="0" fontId="11" fillId="0" borderId="19" xfId="0" applyFont="1" applyBorder="1"/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165" fontId="15" fillId="0" borderId="20" xfId="0" applyNumberFormat="1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9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FF9933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8000"/>
      <color rgb="FF00FFFF"/>
      <color rgb="FFCC99FF"/>
      <color rgb="FF0066CC"/>
      <color rgb="FFFF9900"/>
      <color rgb="FF99CC00"/>
      <color rgb="FF333399"/>
      <color rgb="FFFF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="90" zoomScaleNormal="90" workbookViewId="0">
      <pane ySplit="7" topLeftCell="A8" activePane="bottomLeft" state="frozen"/>
      <selection pane="bottomLeft" activeCell="A8" sqref="A8"/>
      <selection activeCell="B1" sqref="B1"/>
    </sheetView>
  </sheetViews>
  <sheetFormatPr defaultColWidth="8.85546875" defaultRowHeight="15"/>
  <cols>
    <col min="1" max="1" width="14.7109375" customWidth="1"/>
    <col min="3" max="3" width="12.140625" customWidth="1"/>
    <col min="4" max="4" width="25.85546875" customWidth="1"/>
    <col min="5" max="5" width="20.140625" customWidth="1"/>
    <col min="6" max="6" width="16.28515625" customWidth="1"/>
    <col min="7" max="9" width="10.140625" bestFit="1" customWidth="1"/>
    <col min="10" max="10" width="11.140625" bestFit="1" customWidth="1"/>
    <col min="11" max="11" width="10.140625" bestFit="1" customWidth="1"/>
  </cols>
  <sheetData>
    <row r="1" spans="1:14" ht="32.2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9.75" customHeight="1">
      <c r="A2" s="5"/>
      <c r="B2" s="5"/>
      <c r="C2" s="5"/>
      <c r="D2" s="5"/>
      <c r="E2" s="5"/>
      <c r="F2" s="5"/>
      <c r="G2" s="5"/>
      <c r="H2" s="5"/>
      <c r="I2" s="5"/>
    </row>
    <row r="3" spans="1:14" ht="18" thickBot="1">
      <c r="A3" s="8" t="s">
        <v>1</v>
      </c>
      <c r="B3" s="8"/>
      <c r="C3" s="11">
        <v>5</v>
      </c>
      <c r="D3" s="1"/>
      <c r="E3" s="1"/>
    </row>
    <row r="4" spans="1:14" ht="16.5" customHeight="1" thickBot="1">
      <c r="A4" s="8" t="s">
        <v>2</v>
      </c>
      <c r="B4" s="8"/>
      <c r="C4" s="11">
        <v>0</v>
      </c>
      <c r="D4" s="1"/>
      <c r="E4" s="3"/>
      <c r="F4" s="6" t="s">
        <v>3</v>
      </c>
      <c r="G4" s="20" t="s">
        <v>4</v>
      </c>
      <c r="H4" s="9" t="str">
        <f>G4</f>
        <v>Saturday</v>
      </c>
      <c r="I4" s="9" t="str">
        <f>H4</f>
        <v>Saturday</v>
      </c>
      <c r="J4" s="9" t="s">
        <v>5</v>
      </c>
      <c r="K4" s="21" t="s">
        <v>5</v>
      </c>
      <c r="L4" s="57" t="s">
        <v>6</v>
      </c>
      <c r="M4" s="57" t="s">
        <v>7</v>
      </c>
      <c r="N4" s="3"/>
    </row>
    <row r="5" spans="1:14" ht="18" thickBot="1">
      <c r="A5" s="8" t="s">
        <v>8</v>
      </c>
      <c r="B5" s="8"/>
      <c r="C5" s="11">
        <v>14</v>
      </c>
      <c r="D5" s="1"/>
      <c r="E5" s="3"/>
      <c r="F5" s="6" t="s">
        <v>9</v>
      </c>
      <c r="G5" s="22">
        <v>45078</v>
      </c>
      <c r="H5" s="10">
        <f>G5</f>
        <v>45078</v>
      </c>
      <c r="I5" s="10">
        <f>H5</f>
        <v>45078</v>
      </c>
      <c r="J5" s="10">
        <f>H5+1</f>
        <v>45079</v>
      </c>
      <c r="K5" s="23">
        <f>J5</f>
        <v>45079</v>
      </c>
      <c r="L5" s="58"/>
      <c r="M5" s="58"/>
      <c r="N5" s="3"/>
    </row>
    <row r="6" spans="1:14" ht="17.100000000000001" thickBot="1">
      <c r="C6" s="3"/>
      <c r="D6" s="3"/>
      <c r="E6" s="3"/>
      <c r="F6" s="7" t="s">
        <v>10</v>
      </c>
      <c r="G6" s="24">
        <v>1</v>
      </c>
      <c r="H6" s="12">
        <v>2</v>
      </c>
      <c r="I6" s="12">
        <v>3</v>
      </c>
      <c r="J6" s="12">
        <v>4</v>
      </c>
      <c r="K6" s="25">
        <v>5</v>
      </c>
      <c r="L6" s="58"/>
      <c r="M6" s="58"/>
      <c r="N6" s="3"/>
    </row>
    <row r="7" spans="1:14" ht="30.95" thickBot="1">
      <c r="A7" s="33" t="s">
        <v>11</v>
      </c>
      <c r="B7" s="34" t="s">
        <v>12</v>
      </c>
      <c r="C7" s="34" t="s">
        <v>13</v>
      </c>
      <c r="D7" s="34" t="s">
        <v>14</v>
      </c>
      <c r="E7" s="35" t="s">
        <v>15</v>
      </c>
      <c r="F7" s="35" t="s">
        <v>16</v>
      </c>
      <c r="G7" s="26"/>
      <c r="H7" s="27"/>
      <c r="I7" s="27"/>
      <c r="J7" s="27"/>
      <c r="K7" s="28"/>
      <c r="L7" s="13"/>
      <c r="M7" s="13"/>
      <c r="N7" s="3"/>
    </row>
    <row r="8" spans="1:14">
      <c r="A8" s="30">
        <v>1</v>
      </c>
      <c r="B8" s="31">
        <v>8506</v>
      </c>
      <c r="C8" s="31">
        <v>8506</v>
      </c>
      <c r="D8" s="31" t="s">
        <v>17</v>
      </c>
      <c r="E8" s="32" t="s">
        <v>18</v>
      </c>
      <c r="F8" s="36" t="s">
        <v>19</v>
      </c>
      <c r="G8" s="44">
        <v>1</v>
      </c>
      <c r="H8" s="45">
        <v>1</v>
      </c>
      <c r="I8" s="46" t="s">
        <v>20</v>
      </c>
      <c r="J8" s="45">
        <v>4</v>
      </c>
      <c r="K8" s="47">
        <v>2</v>
      </c>
      <c r="L8" s="38">
        <f>SUM(G8:K8)</f>
        <v>8</v>
      </c>
      <c r="M8" s="41">
        <f>RANK(L8,$L$8:$L$20,1)</f>
        <v>1</v>
      </c>
      <c r="N8" s="16"/>
    </row>
    <row r="9" spans="1:14">
      <c r="A9" s="29">
        <v>2</v>
      </c>
      <c r="B9" s="14">
        <v>7996</v>
      </c>
      <c r="C9" s="14">
        <v>7996</v>
      </c>
      <c r="D9" s="14" t="s">
        <v>21</v>
      </c>
      <c r="E9" s="15" t="s">
        <v>22</v>
      </c>
      <c r="F9" s="37" t="s">
        <v>23</v>
      </c>
      <c r="G9" s="48">
        <v>4</v>
      </c>
      <c r="H9" s="49">
        <v>4</v>
      </c>
      <c r="I9" s="50" t="s">
        <v>20</v>
      </c>
      <c r="J9" s="49">
        <v>2</v>
      </c>
      <c r="K9" s="51">
        <v>3</v>
      </c>
      <c r="L9" s="39">
        <f>SUM(G9:K9)</f>
        <v>13</v>
      </c>
      <c r="M9" s="42">
        <f>RANK(L9,$L$8:$L$20,1)</f>
        <v>2</v>
      </c>
      <c r="N9" s="16"/>
    </row>
    <row r="10" spans="1:14">
      <c r="A10" s="29">
        <v>3</v>
      </c>
      <c r="B10" s="14">
        <v>8422</v>
      </c>
      <c r="C10" s="14">
        <v>8422</v>
      </c>
      <c r="D10" s="14" t="s">
        <v>24</v>
      </c>
      <c r="E10" s="15" t="s">
        <v>25</v>
      </c>
      <c r="F10" s="37" t="s">
        <v>26</v>
      </c>
      <c r="G10" s="48">
        <v>5</v>
      </c>
      <c r="H10" s="49">
        <v>6</v>
      </c>
      <c r="I10" s="50" t="s">
        <v>20</v>
      </c>
      <c r="J10" s="49">
        <v>3</v>
      </c>
      <c r="K10" s="51">
        <v>1</v>
      </c>
      <c r="L10" s="39">
        <f>SUM(G10:K10)</f>
        <v>15</v>
      </c>
      <c r="M10" s="42">
        <f>RANK(L10,$L$8:$L$20,1)</f>
        <v>3</v>
      </c>
      <c r="N10" s="16"/>
    </row>
    <row r="11" spans="1:14">
      <c r="A11" s="29">
        <v>4</v>
      </c>
      <c r="B11" s="14">
        <v>8044</v>
      </c>
      <c r="C11" s="14">
        <v>8044</v>
      </c>
      <c r="D11" s="14" t="s">
        <v>27</v>
      </c>
      <c r="E11" s="15" t="s">
        <v>28</v>
      </c>
      <c r="F11" s="37" t="s">
        <v>29</v>
      </c>
      <c r="G11" s="48">
        <v>2</v>
      </c>
      <c r="H11" s="49">
        <v>3</v>
      </c>
      <c r="I11" s="50" t="s">
        <v>20</v>
      </c>
      <c r="J11" s="49">
        <v>5</v>
      </c>
      <c r="K11" s="51">
        <v>5</v>
      </c>
      <c r="L11" s="39">
        <f>SUM(G11:K11)</f>
        <v>15</v>
      </c>
      <c r="M11" s="42">
        <v>4</v>
      </c>
      <c r="N11" s="16"/>
    </row>
    <row r="12" spans="1:14">
      <c r="A12" s="29">
        <v>5</v>
      </c>
      <c r="B12" s="14">
        <v>8264</v>
      </c>
      <c r="C12" s="14">
        <v>1997</v>
      </c>
      <c r="D12" s="14" t="s">
        <v>30</v>
      </c>
      <c r="E12" s="15" t="s">
        <v>31</v>
      </c>
      <c r="F12" s="37" t="s">
        <v>32</v>
      </c>
      <c r="G12" s="48">
        <v>6</v>
      </c>
      <c r="H12" s="49">
        <v>5</v>
      </c>
      <c r="I12" s="50" t="s">
        <v>20</v>
      </c>
      <c r="J12" s="49">
        <v>1</v>
      </c>
      <c r="K12" s="51">
        <v>4</v>
      </c>
      <c r="L12" s="39">
        <f>SUM(G12:K12)</f>
        <v>16</v>
      </c>
      <c r="M12" s="42">
        <f>RANK(L12,$L$8:$L$20,1)</f>
        <v>5</v>
      </c>
      <c r="N12" s="16"/>
    </row>
    <row r="13" spans="1:14">
      <c r="A13" s="29">
        <v>6</v>
      </c>
      <c r="B13" s="14">
        <v>7964</v>
      </c>
      <c r="C13" s="14">
        <v>8504</v>
      </c>
      <c r="D13" s="14" t="s">
        <v>27</v>
      </c>
      <c r="E13" s="15" t="s">
        <v>33</v>
      </c>
      <c r="F13" s="37" t="s">
        <v>34</v>
      </c>
      <c r="G13" s="48">
        <v>3</v>
      </c>
      <c r="H13" s="49">
        <v>9</v>
      </c>
      <c r="I13" s="50" t="s">
        <v>20</v>
      </c>
      <c r="J13" s="49">
        <v>8</v>
      </c>
      <c r="K13" s="51">
        <v>6</v>
      </c>
      <c r="L13" s="39">
        <f>SUM(G13:K13)</f>
        <v>26</v>
      </c>
      <c r="M13" s="42">
        <f>RANK(L13,$L$8:$L$20,1)</f>
        <v>6</v>
      </c>
      <c r="N13" s="16"/>
    </row>
    <row r="14" spans="1:14">
      <c r="A14" s="29">
        <v>7</v>
      </c>
      <c r="B14" s="14">
        <v>8227</v>
      </c>
      <c r="C14" s="14">
        <v>8227</v>
      </c>
      <c r="D14" s="14" t="s">
        <v>35</v>
      </c>
      <c r="E14" s="15" t="s">
        <v>36</v>
      </c>
      <c r="F14" s="37" t="s">
        <v>37</v>
      </c>
      <c r="G14" s="48">
        <v>8</v>
      </c>
      <c r="H14" s="49">
        <v>8</v>
      </c>
      <c r="I14" s="50" t="s">
        <v>20</v>
      </c>
      <c r="J14" s="49">
        <v>6</v>
      </c>
      <c r="K14" s="51">
        <v>8</v>
      </c>
      <c r="L14" s="39">
        <f>SUM(G14:K14)</f>
        <v>30</v>
      </c>
      <c r="M14" s="42">
        <f>RANK(L14,$L$8:$L$20,1)</f>
        <v>7</v>
      </c>
      <c r="N14" s="16"/>
    </row>
    <row r="15" spans="1:14">
      <c r="A15" s="29">
        <v>8</v>
      </c>
      <c r="B15" s="14">
        <v>7709</v>
      </c>
      <c r="C15" s="14" t="s">
        <v>38</v>
      </c>
      <c r="D15" s="14" t="s">
        <v>27</v>
      </c>
      <c r="E15" s="15" t="s">
        <v>39</v>
      </c>
      <c r="F15" s="37" t="s">
        <v>40</v>
      </c>
      <c r="G15" s="48">
        <v>7</v>
      </c>
      <c r="H15" s="49">
        <v>7</v>
      </c>
      <c r="I15" s="50" t="s">
        <v>20</v>
      </c>
      <c r="J15" s="49">
        <v>7</v>
      </c>
      <c r="K15" s="51">
        <v>11</v>
      </c>
      <c r="L15" s="39">
        <f>SUM(G15:K15)</f>
        <v>32</v>
      </c>
      <c r="M15" s="42">
        <f>RANK(L15,$L$8:$L$20,1)</f>
        <v>8</v>
      </c>
      <c r="N15" s="16"/>
    </row>
    <row r="16" spans="1:14">
      <c r="A16" s="29">
        <v>9</v>
      </c>
      <c r="B16" s="14">
        <v>7830</v>
      </c>
      <c r="C16" s="14">
        <v>7830</v>
      </c>
      <c r="D16" s="14" t="s">
        <v>27</v>
      </c>
      <c r="E16" s="15" t="s">
        <v>41</v>
      </c>
      <c r="F16" s="37" t="s">
        <v>42</v>
      </c>
      <c r="G16" s="48">
        <v>9</v>
      </c>
      <c r="H16" s="49">
        <v>2</v>
      </c>
      <c r="I16" s="50" t="s">
        <v>20</v>
      </c>
      <c r="J16" s="49">
        <v>12</v>
      </c>
      <c r="K16" s="51">
        <v>10</v>
      </c>
      <c r="L16" s="39">
        <f>SUM(G16:K16)</f>
        <v>33</v>
      </c>
      <c r="M16" s="42">
        <f>RANK(L16,$L$8:$L$20,1)</f>
        <v>9</v>
      </c>
      <c r="N16" s="16"/>
    </row>
    <row r="17" spans="1:14">
      <c r="A17" s="29">
        <v>10</v>
      </c>
      <c r="B17" s="14">
        <v>8236</v>
      </c>
      <c r="C17" s="14">
        <v>8236</v>
      </c>
      <c r="D17" s="14" t="s">
        <v>27</v>
      </c>
      <c r="E17" s="15" t="s">
        <v>43</v>
      </c>
      <c r="F17" s="37" t="s">
        <v>44</v>
      </c>
      <c r="G17" s="48">
        <v>10</v>
      </c>
      <c r="H17" s="49">
        <v>10</v>
      </c>
      <c r="I17" s="50" t="s">
        <v>20</v>
      </c>
      <c r="J17" s="49">
        <v>9</v>
      </c>
      <c r="K17" s="51">
        <v>7</v>
      </c>
      <c r="L17" s="39">
        <f>SUM(G17:K17)</f>
        <v>36</v>
      </c>
      <c r="M17" s="42">
        <f>RANK(L17,$L$8:$L$20,1)</f>
        <v>10</v>
      </c>
      <c r="N17" s="16"/>
    </row>
    <row r="18" spans="1:14">
      <c r="A18" s="29">
        <v>11</v>
      </c>
      <c r="B18" s="14">
        <v>7939</v>
      </c>
      <c r="C18" s="14">
        <v>7939</v>
      </c>
      <c r="D18" s="14" t="s">
        <v>27</v>
      </c>
      <c r="E18" s="15" t="s">
        <v>45</v>
      </c>
      <c r="F18" s="37" t="s">
        <v>46</v>
      </c>
      <c r="G18" s="48">
        <v>11</v>
      </c>
      <c r="H18" s="49">
        <v>12</v>
      </c>
      <c r="I18" s="50" t="s">
        <v>20</v>
      </c>
      <c r="J18" s="49">
        <v>11</v>
      </c>
      <c r="K18" s="51">
        <v>9</v>
      </c>
      <c r="L18" s="39">
        <f>SUM(G18:K18)</f>
        <v>43</v>
      </c>
      <c r="M18" s="42">
        <f>RANK(L18,$L$8:$L$20,1)</f>
        <v>11</v>
      </c>
      <c r="N18" s="16"/>
    </row>
    <row r="19" spans="1:14">
      <c r="A19" s="29">
        <v>12</v>
      </c>
      <c r="B19" s="14">
        <v>7940</v>
      </c>
      <c r="C19" s="14">
        <v>8466</v>
      </c>
      <c r="D19" s="14" t="s">
        <v>27</v>
      </c>
      <c r="E19" s="15" t="s">
        <v>47</v>
      </c>
      <c r="F19" s="37" t="s">
        <v>48</v>
      </c>
      <c r="G19" s="48">
        <v>12</v>
      </c>
      <c r="H19" s="49">
        <v>11</v>
      </c>
      <c r="I19" s="50" t="s">
        <v>20</v>
      </c>
      <c r="J19" s="49">
        <v>10</v>
      </c>
      <c r="K19" s="51">
        <v>12</v>
      </c>
      <c r="L19" s="39">
        <f>SUM(G19:K19)</f>
        <v>45</v>
      </c>
      <c r="M19" s="42">
        <f>RANK(L19,$L$8:$L$20,1)</f>
        <v>12</v>
      </c>
      <c r="N19" s="16"/>
    </row>
    <row r="20" spans="1:14" ht="15.95" thickBot="1">
      <c r="A20" s="29">
        <v>13</v>
      </c>
      <c r="B20" s="14">
        <v>7726</v>
      </c>
      <c r="C20" s="14">
        <v>8555</v>
      </c>
      <c r="D20" s="14" t="s">
        <v>27</v>
      </c>
      <c r="E20" s="15" t="s">
        <v>49</v>
      </c>
      <c r="F20" s="37" t="s">
        <v>50</v>
      </c>
      <c r="G20" s="52">
        <v>14</v>
      </c>
      <c r="H20" s="53">
        <v>14</v>
      </c>
      <c r="I20" s="54" t="s">
        <v>20</v>
      </c>
      <c r="J20" s="53">
        <v>14</v>
      </c>
      <c r="K20" s="55">
        <v>14</v>
      </c>
      <c r="L20" s="40">
        <f>SUM(G20:K20)</f>
        <v>56</v>
      </c>
      <c r="M20" s="43">
        <f>RANK(L20,$L$8:$L$20,1)</f>
        <v>13</v>
      </c>
      <c r="N20" s="16"/>
    </row>
    <row r="21" spans="1:14">
      <c r="A21" s="3"/>
      <c r="B21" s="2">
        <f>COUNT(G21:K21)-COUNTIF(G21:K21,"0")</f>
        <v>4</v>
      </c>
      <c r="C21" s="2"/>
      <c r="D21" s="2"/>
      <c r="E21" s="3"/>
      <c r="F21" s="17" t="s">
        <v>51</v>
      </c>
      <c r="G21" s="18">
        <v>12</v>
      </c>
      <c r="H21" s="18">
        <v>12</v>
      </c>
      <c r="I21" s="18"/>
      <c r="J21" s="18">
        <v>12</v>
      </c>
      <c r="K21" s="18">
        <v>12</v>
      </c>
      <c r="L21" s="3"/>
      <c r="M21" s="19"/>
      <c r="N21" s="3"/>
    </row>
    <row r="22" spans="1:14">
      <c r="A22" s="3"/>
      <c r="B22" s="2"/>
      <c r="C22" s="4"/>
      <c r="D22" s="4"/>
      <c r="E22" s="3"/>
      <c r="G22" s="3"/>
      <c r="H22" s="3"/>
      <c r="I22" s="3"/>
      <c r="J22" s="3"/>
      <c r="K22" s="3"/>
      <c r="L22" s="3"/>
      <c r="M22" s="3"/>
      <c r="N22" s="3"/>
    </row>
    <row r="23" spans="1:14">
      <c r="A23" s="3"/>
      <c r="B23" s="3"/>
      <c r="C23" s="3"/>
      <c r="D23" s="3"/>
      <c r="E23" s="3"/>
      <c r="F23" s="3"/>
      <c r="G23" s="3" t="s">
        <v>52</v>
      </c>
      <c r="H23" s="3"/>
      <c r="I23" s="3"/>
      <c r="J23" s="3"/>
      <c r="K23" s="3"/>
      <c r="L23" s="3"/>
      <c r="M23" s="3"/>
      <c r="N23" s="3"/>
    </row>
    <row r="24" spans="1:14">
      <c r="A24" s="3"/>
      <c r="B24" s="3"/>
      <c r="C24" s="3"/>
      <c r="D24" s="3"/>
      <c r="E24" s="3"/>
      <c r="F24" s="3"/>
      <c r="G24" s="3" t="s">
        <v>53</v>
      </c>
      <c r="H24" s="3"/>
      <c r="I24" s="3"/>
      <c r="J24" s="3"/>
      <c r="K24" s="3"/>
      <c r="L24" s="3"/>
      <c r="M24" s="3"/>
      <c r="N24" s="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>
      <c r="A30" s="3"/>
      <c r="B30" s="3"/>
      <c r="C30" s="3"/>
      <c r="D30" s="3"/>
      <c r="E30" s="3"/>
      <c r="F30" s="3"/>
      <c r="G30" s="3"/>
      <c r="H30" s="3"/>
      <c r="I30" s="3"/>
    </row>
  </sheetData>
  <sortState xmlns:xlrd2="http://schemas.microsoft.com/office/spreadsheetml/2017/richdata2" ref="A8:N20">
    <sortCondition ref="M8:M20"/>
  </sortState>
  <mergeCells count="3">
    <mergeCell ref="A1:M1"/>
    <mergeCell ref="L4:L6"/>
    <mergeCell ref="M4:M6"/>
  </mergeCells>
  <conditionalFormatting sqref="G20:H20">
    <cfRule type="cellIs" dxfId="28" priority="5" operator="equal">
      <formula>0</formula>
    </cfRule>
    <cfRule type="cellIs" dxfId="27" priority="6" operator="equal">
      <formula>3</formula>
    </cfRule>
    <cfRule type="cellIs" dxfId="26" priority="7" operator="equal">
      <formula>2</formula>
    </cfRule>
    <cfRule type="cellIs" dxfId="25" priority="8" operator="equal">
      <formula>1</formula>
    </cfRule>
  </conditionalFormatting>
  <conditionalFormatting sqref="G7:K20">
    <cfRule type="cellIs" dxfId="24" priority="271" operator="equal">
      <formula>3</formula>
    </cfRule>
    <cfRule type="cellIs" dxfId="23" priority="272" operator="equal">
      <formula>2</formula>
    </cfRule>
    <cfRule type="cellIs" dxfId="22" priority="273" operator="equal">
      <formula>1</formula>
    </cfRule>
  </conditionalFormatting>
  <conditionalFormatting sqref="G8:K20">
    <cfRule type="cellIs" dxfId="21" priority="181" operator="equal">
      <formula>0</formula>
    </cfRule>
  </conditionalFormatting>
  <conditionalFormatting sqref="H9:I9">
    <cfRule type="cellIs" dxfId="20" priority="132" operator="equal">
      <formula>3</formula>
    </cfRule>
    <cfRule type="cellIs" dxfId="19" priority="133" operator="equal">
      <formula>2</formula>
    </cfRule>
    <cfRule type="cellIs" dxfId="18" priority="134" operator="equal">
      <formula>1</formula>
    </cfRule>
    <cfRule type="cellIs" dxfId="17" priority="135" operator="equal">
      <formula>0</formula>
    </cfRule>
  </conditionalFormatting>
  <conditionalFormatting sqref="H12:I12">
    <cfRule type="cellIs" dxfId="16" priority="129" operator="equal">
      <formula>3</formula>
    </cfRule>
    <cfRule type="cellIs" dxfId="15" priority="130" operator="equal">
      <formula>2</formula>
    </cfRule>
    <cfRule type="cellIs" dxfId="14" priority="131" operator="equal">
      <formula>1</formula>
    </cfRule>
  </conditionalFormatting>
  <conditionalFormatting sqref="I19:I20">
    <cfRule type="cellIs" dxfId="13" priority="46" operator="equal">
      <formula>0</formula>
    </cfRule>
    <cfRule type="cellIs" dxfId="12" priority="47" operator="equal">
      <formula>3</formula>
    </cfRule>
    <cfRule type="cellIs" dxfId="11" priority="48" operator="equal">
      <formula>2</formula>
    </cfRule>
    <cfRule type="cellIs" dxfId="10" priority="49" operator="equal">
      <formula>1</formula>
    </cfRule>
  </conditionalFormatting>
  <conditionalFormatting sqref="K8:K20">
    <cfRule type="cellIs" dxfId="9" priority="182" operator="equal">
      <formula>3</formula>
    </cfRule>
    <cfRule type="cellIs" dxfId="8" priority="183" operator="equal">
      <formula>2</formula>
    </cfRule>
    <cfRule type="cellIs" dxfId="7" priority="184" operator="equal">
      <formula>1</formula>
    </cfRule>
  </conditionalFormatting>
  <conditionalFormatting sqref="M8:M20">
    <cfRule type="cellIs" dxfId="6" priority="295" operator="equal">
      <formula>3</formula>
    </cfRule>
    <cfRule type="cellIs" dxfId="5" priority="296" operator="equal">
      <formula>2</formula>
    </cfRule>
    <cfRule type="cellIs" dxfId="4" priority="297" operator="equal">
      <formula>1</formula>
    </cfRule>
  </conditionalFormatting>
  <conditionalFormatting sqref="J20">
    <cfRule type="cellIs" dxfId="3" priority="1" operator="equal">
      <formula>0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pageMargins left="0.13" right="0.17" top="0.5" bottom="0.5" header="0.05" footer="0.05"/>
  <pageSetup scale="76" orientation="landscape" copies="10" r:id="rId1"/>
  <ignoredErrors>
    <ignoredError sqref="J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McMillan</dc:creator>
  <cp:keywords/>
  <dc:description/>
  <cp:lastModifiedBy>Steve McMillan</cp:lastModifiedBy>
  <cp:revision/>
  <dcterms:created xsi:type="dcterms:W3CDTF">2011-09-09T01:21:19Z</dcterms:created>
  <dcterms:modified xsi:type="dcterms:W3CDTF">2024-06-04T16:30:56Z</dcterms:modified>
  <cp:category/>
  <cp:contentStatus/>
</cp:coreProperties>
</file>